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9525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I23" i="2" l="1"/>
  <c r="I25" i="2" s="1"/>
  <c r="G25" i="2"/>
  <c r="H23" i="2"/>
  <c r="I13" i="2"/>
  <c r="I14" i="2" s="1"/>
  <c r="I24" i="2" s="1"/>
  <c r="H13" i="2"/>
  <c r="H17" i="2" s="1"/>
  <c r="G13" i="2"/>
  <c r="G14" i="2" s="1"/>
  <c r="I17" i="2" l="1"/>
  <c r="I28" i="2" s="1"/>
  <c r="I18" i="2"/>
  <c r="H14" i="2"/>
  <c r="G17" i="2"/>
  <c r="H28" i="2"/>
  <c r="H18" i="2" l="1"/>
  <c r="H24" i="2"/>
  <c r="I29" i="2"/>
  <c r="I32" i="2" s="1"/>
  <c r="G28" i="2"/>
  <c r="G18" i="2"/>
  <c r="H32" i="2" l="1"/>
  <c r="H29" i="2"/>
  <c r="G29" i="2"/>
  <c r="G32" i="2" s="1"/>
  <c r="G33" i="2" l="1"/>
  <c r="G37" i="2" s="1"/>
  <c r="G36" i="2" s="1"/>
  <c r="G39" i="2" s="1"/>
  <c r="G40" i="2" s="1"/>
  <c r="H22" i="2"/>
  <c r="H33" i="2" l="1"/>
  <c r="H21" i="2"/>
  <c r="H25" i="2" s="1"/>
  <c r="I21" i="2" l="1"/>
  <c r="H37" i="2"/>
  <c r="H36" i="2" s="1"/>
  <c r="H39" i="2" s="1"/>
  <c r="H40" i="2" s="1"/>
  <c r="I22" i="2" l="1"/>
  <c r="I33" i="2" l="1"/>
  <c r="I37" i="2" s="1"/>
  <c r="I36" i="2" s="1"/>
  <c r="I39" i="2" s="1"/>
  <c r="I40" i="2" s="1"/>
</calcChain>
</file>

<file path=xl/sharedStrings.xml><?xml version="1.0" encoding="utf-8"?>
<sst xmlns="http://schemas.openxmlformats.org/spreadsheetml/2006/main" count="32" uniqueCount="28">
  <si>
    <t>Preferred</t>
  </si>
  <si>
    <t>A</t>
  </si>
  <si>
    <t>B</t>
  </si>
  <si>
    <t>C</t>
  </si>
  <si>
    <t>Capital Contribution</t>
  </si>
  <si>
    <t>Catch-Up</t>
  </si>
  <si>
    <t>Remaining</t>
  </si>
  <si>
    <t>LP</t>
  </si>
  <si>
    <t>GP</t>
  </si>
  <si>
    <t>Preferred Paid</t>
  </si>
  <si>
    <t>Catch-Up Paid</t>
  </si>
  <si>
    <t>LP Share</t>
  </si>
  <si>
    <t>Returns</t>
  </si>
  <si>
    <t>Capital per Deal</t>
  </si>
  <si>
    <t>LP Share above Catch-Up</t>
  </si>
  <si>
    <t>Summary</t>
  </si>
  <si>
    <t>LP %</t>
  </si>
  <si>
    <t>GP %</t>
  </si>
  <si>
    <t>Unrecouped Return Paid</t>
  </si>
  <si>
    <t>Unrecouped Return</t>
  </si>
  <si>
    <t>Unrecouped Return Pre-Deal</t>
  </si>
  <si>
    <t>Gains/(Losses)</t>
  </si>
  <si>
    <t>Unrecouped Returns Post-Deal</t>
  </si>
  <si>
    <t>Incentive in excess of Catch-Up</t>
  </si>
  <si>
    <t>Losses</t>
  </si>
  <si>
    <t>Unpaid Preferred</t>
  </si>
  <si>
    <t xml:space="preserve">Disney B </t>
  </si>
  <si>
    <t>Simple Incentive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</si>
</sst>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70C0"/>
      <name val="Times New Roman"/>
      <family val="1"/>
    </font>
    <font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0" borderId="0" xfId="0" applyFont="1"/>
    <xf numFmtId="9" fontId="4" fillId="0" borderId="0" xfId="0" applyNumberFormat="1" applyFont="1"/>
    <xf numFmtId="4" fontId="4" fillId="0" borderId="0" xfId="0" applyNumberFormat="1" applyFont="1"/>
    <xf numFmtId="9" fontId="2" fillId="0" borderId="0" xfId="0" applyNumberFormat="1" applyFont="1"/>
    <xf numFmtId="0" fontId="2" fillId="0" borderId="1" xfId="0" applyFont="1" applyBorder="1" applyAlignment="1">
      <alignment horizontal="center"/>
    </xf>
    <xf numFmtId="9" fontId="4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5" fillId="0" borderId="0" xfId="0" applyFont="1"/>
    <xf numFmtId="4" fontId="2" fillId="0" borderId="1" xfId="0" applyNumberFormat="1" applyFont="1" applyBorder="1" applyAlignment="1">
      <alignment horizontal="center"/>
    </xf>
    <xf numFmtId="9" fontId="2" fillId="0" borderId="0" xfId="0" applyNumberFormat="1" applyFont="1" applyAlignment="1">
      <alignment horizontal="center"/>
    </xf>
  </cellXfs>
  <cellStyles count="4">
    <cellStyle name="Comma 10 11" xfId="3"/>
    <cellStyle name="Currency 10" xfId="2"/>
    <cellStyle name="Normal" xfId="0" builtinId="0"/>
    <cellStyle name="Normal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0"/>
  <sheetViews>
    <sheetView showGridLines="0" tabSelected="1" workbookViewId="0">
      <selection activeCell="F16" sqref="F16"/>
    </sheetView>
  </sheetViews>
  <sheetFormatPr defaultRowHeight="15" x14ac:dyDescent="0.25"/>
  <cols>
    <col min="1" max="6" width="9.140625" style="1"/>
    <col min="7" max="7" width="9.140625" style="2"/>
    <col min="8" max="16384" width="9.140625" style="1"/>
  </cols>
  <sheetData>
    <row r="2" spans="2:14" ht="15.75" thickBot="1" x14ac:dyDescent="0.3">
      <c r="B2" s="3" t="s">
        <v>26</v>
      </c>
      <c r="C2" s="3"/>
      <c r="D2" s="3"/>
      <c r="E2" s="3"/>
      <c r="F2" s="3"/>
      <c r="G2" s="4"/>
      <c r="H2" s="3"/>
      <c r="I2" s="3"/>
      <c r="J2" s="3"/>
      <c r="K2" s="3"/>
      <c r="L2" s="3"/>
      <c r="M2" s="3"/>
      <c r="N2" s="3"/>
    </row>
    <row r="3" spans="2:14" ht="15.75" thickTop="1" x14ac:dyDescent="0.25">
      <c r="B3" s="5" t="s">
        <v>27</v>
      </c>
    </row>
    <row r="5" spans="2:14" x14ac:dyDescent="0.25">
      <c r="B5" s="1" t="s">
        <v>0</v>
      </c>
      <c r="E5" s="6">
        <v>0.08</v>
      </c>
    </row>
    <row r="6" spans="2:14" x14ac:dyDescent="0.25">
      <c r="B6" s="1" t="s">
        <v>13</v>
      </c>
      <c r="E6" s="7">
        <v>100</v>
      </c>
    </row>
    <row r="7" spans="2:14" x14ac:dyDescent="0.25">
      <c r="B7" s="1" t="s">
        <v>5</v>
      </c>
      <c r="E7" s="6">
        <v>0.3</v>
      </c>
    </row>
    <row r="8" spans="2:14" x14ac:dyDescent="0.25">
      <c r="B8" s="1" t="s">
        <v>14</v>
      </c>
      <c r="D8" s="8"/>
      <c r="E8" s="6">
        <v>0.2</v>
      </c>
    </row>
    <row r="9" spans="2:14" x14ac:dyDescent="0.25">
      <c r="D9" s="8"/>
      <c r="E9" s="6"/>
    </row>
    <row r="10" spans="2:14" x14ac:dyDescent="0.25">
      <c r="G10" s="9" t="s">
        <v>1</v>
      </c>
      <c r="H10" s="9" t="s">
        <v>2</v>
      </c>
      <c r="I10" s="9" t="s">
        <v>3</v>
      </c>
    </row>
    <row r="11" spans="2:14" x14ac:dyDescent="0.25">
      <c r="B11" s="1" t="s">
        <v>12</v>
      </c>
      <c r="G11" s="10">
        <v>0.1</v>
      </c>
      <c r="H11" s="10">
        <v>-0.02</v>
      </c>
      <c r="I11" s="10">
        <v>0.05</v>
      </c>
    </row>
    <row r="13" spans="2:14" x14ac:dyDescent="0.25">
      <c r="B13" s="1" t="s">
        <v>4</v>
      </c>
      <c r="G13" s="11">
        <f>+$E$6</f>
        <v>100</v>
      </c>
      <c r="H13" s="11">
        <f>+$E$6</f>
        <v>100</v>
      </c>
      <c r="I13" s="11">
        <f>+$E$6</f>
        <v>100</v>
      </c>
    </row>
    <row r="14" spans="2:14" x14ac:dyDescent="0.25">
      <c r="B14" s="1" t="s">
        <v>21</v>
      </c>
      <c r="G14" s="11">
        <f>+G13*G11</f>
        <v>10</v>
      </c>
      <c r="H14" s="11">
        <f>+H13*H11</f>
        <v>-2</v>
      </c>
      <c r="I14" s="11">
        <f>+I13*I11</f>
        <v>5</v>
      </c>
    </row>
    <row r="15" spans="2:14" x14ac:dyDescent="0.25">
      <c r="G15" s="11"/>
      <c r="H15" s="11"/>
      <c r="I15" s="11"/>
    </row>
    <row r="16" spans="2:14" x14ac:dyDescent="0.25">
      <c r="B16" s="12" t="s">
        <v>0</v>
      </c>
      <c r="G16" s="11"/>
      <c r="H16" s="11"/>
      <c r="I16" s="11"/>
    </row>
    <row r="17" spans="2:9" x14ac:dyDescent="0.25">
      <c r="B17" s="1" t="s">
        <v>0</v>
      </c>
      <c r="G17" s="11">
        <f>+G13*$E$5</f>
        <v>8</v>
      </c>
      <c r="H17" s="11">
        <f>+H13*$E$5</f>
        <v>8</v>
      </c>
      <c r="I17" s="11">
        <f>+I13*$E$5</f>
        <v>8</v>
      </c>
    </row>
    <row r="18" spans="2:9" x14ac:dyDescent="0.25">
      <c r="B18" s="1" t="s">
        <v>9</v>
      </c>
      <c r="F18" s="8"/>
      <c r="G18" s="11">
        <f>+MAX(0,MIN(G17,G14))</f>
        <v>8</v>
      </c>
      <c r="H18" s="11">
        <f>+MAX(0,MIN(H17,H14))</f>
        <v>0</v>
      </c>
      <c r="I18" s="11">
        <f>+MAX(0,MIN(I17,I14))</f>
        <v>5</v>
      </c>
    </row>
    <row r="19" spans="2:9" x14ac:dyDescent="0.25">
      <c r="F19" s="8"/>
      <c r="G19" s="11"/>
    </row>
    <row r="20" spans="2:9" x14ac:dyDescent="0.25">
      <c r="B20" s="12" t="s">
        <v>19</v>
      </c>
      <c r="F20" s="8"/>
      <c r="G20" s="11"/>
    </row>
    <row r="21" spans="2:9" x14ac:dyDescent="0.25">
      <c r="B21" s="1" t="s">
        <v>20</v>
      </c>
      <c r="F21" s="8"/>
      <c r="G21" s="11"/>
      <c r="H21" s="11">
        <f>+G25</f>
        <v>0</v>
      </c>
      <c r="I21" s="11">
        <f>+H25</f>
        <v>10</v>
      </c>
    </row>
    <row r="22" spans="2:9" x14ac:dyDescent="0.25">
      <c r="B22" s="1" t="s">
        <v>18</v>
      </c>
      <c r="F22" s="8"/>
      <c r="G22" s="11"/>
      <c r="H22" s="11">
        <f>+MAX(0,MIN(G25,H14-H18))</f>
        <v>0</v>
      </c>
      <c r="I22" s="11">
        <f>+MAX(0,MIN(H25,I14-I18))</f>
        <v>0</v>
      </c>
    </row>
    <row r="23" spans="2:9" x14ac:dyDescent="0.25">
      <c r="B23" s="1" t="s">
        <v>25</v>
      </c>
      <c r="F23" s="8"/>
      <c r="G23" s="11"/>
      <c r="H23" s="11">
        <f>+(H17-H18)</f>
        <v>8</v>
      </c>
      <c r="I23" s="11">
        <f>+(I17-I18)</f>
        <v>3</v>
      </c>
    </row>
    <row r="24" spans="2:9" x14ac:dyDescent="0.25">
      <c r="B24" s="1" t="s">
        <v>24</v>
      </c>
      <c r="F24" s="8"/>
      <c r="G24" s="13"/>
      <c r="H24" s="13">
        <f>-MIN(0,H14)</f>
        <v>2</v>
      </c>
      <c r="I24" s="13">
        <f>-MIN(0,I14)</f>
        <v>0</v>
      </c>
    </row>
    <row r="25" spans="2:9" x14ac:dyDescent="0.25">
      <c r="B25" s="1" t="s">
        <v>22</v>
      </c>
      <c r="F25" s="8"/>
      <c r="G25" s="11">
        <f>+(G21-G22)+G23+G24</f>
        <v>0</v>
      </c>
      <c r="H25" s="11">
        <f>+(H21-H22)+H23+H24</f>
        <v>10</v>
      </c>
      <c r="I25" s="11">
        <f>+(I21-I22)+I23+I24</f>
        <v>13</v>
      </c>
    </row>
    <row r="26" spans="2:9" x14ac:dyDescent="0.25">
      <c r="F26" s="8"/>
      <c r="G26" s="11"/>
    </row>
    <row r="27" spans="2:9" x14ac:dyDescent="0.25">
      <c r="B27" s="12" t="s">
        <v>5</v>
      </c>
      <c r="F27" s="8"/>
      <c r="G27" s="11"/>
    </row>
    <row r="28" spans="2:9" x14ac:dyDescent="0.25">
      <c r="B28" s="1" t="s">
        <v>5</v>
      </c>
      <c r="G28" s="11">
        <f>+G17/(1-$E$7)-G17</f>
        <v>3.4285714285714288</v>
      </c>
      <c r="H28" s="11">
        <f>+H17/(1-$E$7)-H17</f>
        <v>3.4285714285714288</v>
      </c>
      <c r="I28" s="11">
        <f>+I17/(1-$E$7)-I17</f>
        <v>3.4285714285714288</v>
      </c>
    </row>
    <row r="29" spans="2:9" x14ac:dyDescent="0.25">
      <c r="B29" s="1" t="s">
        <v>10</v>
      </c>
      <c r="F29" s="8"/>
      <c r="G29" s="11">
        <f>+MAX(0,MIN(G28,G14-G18))</f>
        <v>2</v>
      </c>
      <c r="H29" s="11">
        <f>+MAX(0,MIN(H28,H14-H18))</f>
        <v>0</v>
      </c>
      <c r="I29" s="11">
        <f>+MAX(0,MIN(I28,I14-I18))</f>
        <v>0</v>
      </c>
    </row>
    <row r="30" spans="2:9" x14ac:dyDescent="0.25">
      <c r="F30" s="8"/>
      <c r="G30" s="11"/>
      <c r="H30" s="11"/>
      <c r="I30" s="11"/>
    </row>
    <row r="31" spans="2:9" x14ac:dyDescent="0.25">
      <c r="B31" s="12" t="s">
        <v>23</v>
      </c>
      <c r="F31" s="8"/>
      <c r="G31" s="11"/>
      <c r="H31" s="11"/>
      <c r="I31" s="11"/>
    </row>
    <row r="32" spans="2:9" x14ac:dyDescent="0.25">
      <c r="B32" s="1" t="s">
        <v>6</v>
      </c>
      <c r="F32" s="8"/>
      <c r="G32" s="11">
        <f>+MAX(0,G14-G18-G29)</f>
        <v>0</v>
      </c>
      <c r="H32" s="11">
        <f>+MAX(0,H14-H18-H29)</f>
        <v>0</v>
      </c>
      <c r="I32" s="11">
        <f>+MAX(0,I14-I18-I29)</f>
        <v>0</v>
      </c>
    </row>
    <row r="33" spans="2:9" x14ac:dyDescent="0.25">
      <c r="B33" s="1" t="s">
        <v>11</v>
      </c>
      <c r="G33" s="11">
        <f>+MAX(0,$E$8*G32)</f>
        <v>0</v>
      </c>
      <c r="H33" s="11">
        <f>+MAX(0,$E$8*H32)</f>
        <v>0</v>
      </c>
      <c r="I33" s="11">
        <f>+MAX(0,$E$8*I32)</f>
        <v>0</v>
      </c>
    </row>
    <row r="34" spans="2:9" x14ac:dyDescent="0.25">
      <c r="F34" s="8"/>
      <c r="G34" s="11"/>
      <c r="H34" s="11"/>
      <c r="I34" s="11"/>
    </row>
    <row r="35" spans="2:9" x14ac:dyDescent="0.25">
      <c r="B35" s="12" t="s">
        <v>15</v>
      </c>
      <c r="H35" s="2"/>
      <c r="I35" s="2"/>
    </row>
    <row r="36" spans="2:9" x14ac:dyDescent="0.25">
      <c r="B36" s="1" t="s">
        <v>7</v>
      </c>
      <c r="G36" s="11">
        <f>+G14-G37</f>
        <v>8</v>
      </c>
      <c r="H36" s="11">
        <f>+H14-H37</f>
        <v>-2</v>
      </c>
      <c r="I36" s="11">
        <f>+I14-I37</f>
        <v>5</v>
      </c>
    </row>
    <row r="37" spans="2:9" x14ac:dyDescent="0.25">
      <c r="B37" s="1" t="s">
        <v>8</v>
      </c>
      <c r="G37" s="11">
        <f>+G29+G33</f>
        <v>2</v>
      </c>
      <c r="H37" s="11">
        <f>+H29+H33</f>
        <v>0</v>
      </c>
      <c r="I37" s="11">
        <f>+I29+I33</f>
        <v>0</v>
      </c>
    </row>
    <row r="38" spans="2:9" x14ac:dyDescent="0.25">
      <c r="H38" s="2"/>
      <c r="I38" s="2"/>
    </row>
    <row r="39" spans="2:9" x14ac:dyDescent="0.25">
      <c r="B39" s="1" t="s">
        <v>16</v>
      </c>
      <c r="G39" s="14">
        <f>+G36/SUM(G36:G37)</f>
        <v>0.8</v>
      </c>
      <c r="H39" s="14">
        <f>+H36/SUM(H36:H37)</f>
        <v>1</v>
      </c>
      <c r="I39" s="14">
        <f>+I36/SUM(I36:I37)</f>
        <v>1</v>
      </c>
    </row>
    <row r="40" spans="2:9" x14ac:dyDescent="0.25">
      <c r="B40" s="1" t="s">
        <v>17</v>
      </c>
      <c r="G40" s="14">
        <f>1-G39</f>
        <v>0.19999999999999996</v>
      </c>
      <c r="H40" s="14">
        <f>1-H39</f>
        <v>0</v>
      </c>
      <c r="I40" s="14">
        <f>1-I39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2015-03-25T02:56:58Z</dcterms:created>
  <dcterms:modified xsi:type="dcterms:W3CDTF">2015-03-25T04:09:06Z</dcterms:modified>
</cp:coreProperties>
</file>